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uto-facturees" sheetId="1" r:id="rId1"/>
    <sheet name="Guide de taxes" sheetId="4" r:id="rId2"/>
  </sheets>
  <calcPr calcId="145621"/>
</workbook>
</file>

<file path=xl/calcChain.xml><?xml version="1.0" encoding="utf-8"?>
<calcChain xmlns="http://schemas.openxmlformats.org/spreadsheetml/2006/main">
  <c r="L37" i="1" l="1"/>
  <c r="L10" i="1"/>
  <c r="L42" i="1" l="1"/>
  <c r="L41" i="1"/>
  <c r="L40" i="1"/>
  <c r="L39" i="1"/>
  <c r="L36" i="1"/>
  <c r="L35" i="1"/>
  <c r="L34" i="1"/>
  <c r="L32" i="1"/>
  <c r="L31" i="1"/>
  <c r="L30" i="1"/>
  <c r="L29" i="1"/>
  <c r="L27" i="1"/>
  <c r="L26" i="1"/>
  <c r="L25" i="1"/>
  <c r="L23" i="1"/>
  <c r="L22" i="1"/>
  <c r="L21" i="1"/>
  <c r="L20" i="1"/>
  <c r="L19" i="1"/>
  <c r="L18" i="1"/>
  <c r="L17" i="1"/>
  <c r="L11" i="1"/>
  <c r="L12" i="1"/>
  <c r="L13" i="1"/>
  <c r="L14" i="1"/>
  <c r="L15" i="1"/>
  <c r="F10" i="1"/>
  <c r="M10" i="1" s="1"/>
  <c r="B48" i="1"/>
  <c r="C48" i="1"/>
  <c r="E48" i="1"/>
  <c r="G48" i="1"/>
  <c r="H48" i="1"/>
  <c r="I48" i="1"/>
  <c r="K45" i="1"/>
  <c r="F46" i="1"/>
  <c r="J46" i="1" s="1"/>
  <c r="F45" i="1"/>
  <c r="J45" i="1" s="1"/>
  <c r="F42" i="1"/>
  <c r="F41" i="1"/>
  <c r="F40" i="1"/>
  <c r="F39" i="1"/>
  <c r="M39" i="1" s="1"/>
  <c r="F37" i="1"/>
  <c r="F36" i="1"/>
  <c r="F35" i="1"/>
  <c r="F34" i="1"/>
  <c r="F32" i="1"/>
  <c r="F31" i="1"/>
  <c r="F30" i="1"/>
  <c r="F29" i="1"/>
  <c r="F27" i="1"/>
  <c r="F26" i="1"/>
  <c r="F25" i="1"/>
  <c r="F23" i="1"/>
  <c r="F22" i="1"/>
  <c r="F21" i="1"/>
  <c r="M21" i="1" s="1"/>
  <c r="F20" i="1"/>
  <c r="F19" i="1"/>
  <c r="F18" i="1"/>
  <c r="F17" i="1"/>
  <c r="M17" i="1" s="1"/>
  <c r="F15" i="1"/>
  <c r="F14" i="1"/>
  <c r="F13" i="1"/>
  <c r="M13" i="1" s="1"/>
  <c r="F12" i="1"/>
  <c r="F11" i="1"/>
  <c r="F44" i="1"/>
  <c r="J44" i="1" s="1"/>
  <c r="L45" i="1" l="1"/>
  <c r="M45" i="1" s="1"/>
  <c r="M30" i="1"/>
  <c r="M12" i="1"/>
  <c r="D48" i="1"/>
  <c r="F48" i="1"/>
  <c r="J48" i="1"/>
  <c r="M14" i="1"/>
  <c r="M19" i="1"/>
  <c r="M23" i="1"/>
  <c r="K44" i="1"/>
  <c r="L44" i="1" s="1"/>
  <c r="M44" i="1" s="1"/>
  <c r="K46" i="1"/>
  <c r="L46" i="1" s="1"/>
  <c r="M46" i="1" s="1"/>
  <c r="M29" i="1"/>
  <c r="M31" i="1"/>
  <c r="M34" i="1"/>
  <c r="M26" i="1"/>
  <c r="M36" i="1"/>
  <c r="M41" i="1"/>
  <c r="M11" i="1"/>
  <c r="M15" i="1"/>
  <c r="M20" i="1"/>
  <c r="M25" i="1"/>
  <c r="M35" i="1"/>
  <c r="M40" i="1"/>
  <c r="M18" i="1"/>
  <c r="M22" i="1"/>
  <c r="M27" i="1"/>
  <c r="M32" i="1"/>
  <c r="M37" i="1"/>
  <c r="M42" i="1"/>
  <c r="M48" i="1" l="1"/>
  <c r="L48" i="1"/>
  <c r="K48" i="1"/>
</calcChain>
</file>

<file path=xl/sharedStrings.xml><?xml version="1.0" encoding="utf-8"?>
<sst xmlns="http://schemas.openxmlformats.org/spreadsheetml/2006/main" count="80" uniqueCount="78">
  <si>
    <t>Ontario</t>
  </si>
  <si>
    <t>Province</t>
  </si>
  <si>
    <t>Quebec</t>
  </si>
  <si>
    <t>Manitoba</t>
  </si>
  <si>
    <t>RST Rate</t>
  </si>
  <si>
    <t>HST Rate</t>
  </si>
  <si>
    <t>AB</t>
  </si>
  <si>
    <t>Alberta</t>
  </si>
  <si>
    <t>BC</t>
  </si>
  <si>
    <t>MB</t>
  </si>
  <si>
    <t>NB</t>
  </si>
  <si>
    <t>NL</t>
  </si>
  <si>
    <t>NS</t>
  </si>
  <si>
    <t>NT</t>
  </si>
  <si>
    <t>NU</t>
  </si>
  <si>
    <t>Nunavut</t>
  </si>
  <si>
    <t>ON</t>
  </si>
  <si>
    <t>PE</t>
  </si>
  <si>
    <t>QC</t>
  </si>
  <si>
    <t>SK</t>
  </si>
  <si>
    <t>Saskatchewan</t>
  </si>
  <si>
    <t>YT</t>
  </si>
  <si>
    <t>Yukon</t>
  </si>
  <si>
    <t>T.P.S.</t>
  </si>
  <si>
    <t>T.V.Q.</t>
  </si>
  <si>
    <t>12345-000</t>
  </si>
  <si>
    <t>Numéro de police</t>
  </si>
  <si>
    <t>Période de couverture</t>
  </si>
  <si>
    <t>Province du Siège Sociale</t>
  </si>
  <si>
    <t>Garanties</t>
  </si>
  <si>
    <t># d'Adhérents</t>
  </si>
  <si>
    <t>Volumes</t>
  </si>
  <si>
    <t>Primes</t>
  </si>
  <si>
    <t>Primes totales</t>
  </si>
  <si>
    <t>Radjustements de période précédente</t>
  </si>
  <si>
    <t>Taxes de ventes Ontario</t>
  </si>
  <si>
    <t>Taxes de ventes Quebec</t>
  </si>
  <si>
    <t>Taxes de ventes Manitoba</t>
  </si>
  <si>
    <t>Totale des taxes</t>
  </si>
  <si>
    <t>Total</t>
  </si>
  <si>
    <t>Colombie Britannique</t>
  </si>
  <si>
    <t>Nouveau-Brunswick</t>
  </si>
  <si>
    <t>Terre-Neuve-et-Labrador</t>
  </si>
  <si>
    <t>Nouvelle-Écosse</t>
  </si>
  <si>
    <t>Territoires de nord-ouest</t>
  </si>
  <si>
    <t>Île-du-Prince-Édouard</t>
  </si>
  <si>
    <t>Vie de l'adhérent</t>
  </si>
  <si>
    <t>Vie des personnes à  charge</t>
  </si>
  <si>
    <t>DMA de l'adhérent</t>
  </si>
  <si>
    <t>Invalidité de longue durée</t>
  </si>
  <si>
    <t>Prolongations pour les survivants</t>
  </si>
  <si>
    <t>Vie faculative de l'adhérent</t>
  </si>
  <si>
    <t>Vie faculative du conjoint</t>
  </si>
  <si>
    <t>Vie faculative des enfants</t>
  </si>
  <si>
    <t>DMA faculative de l'adhérent</t>
  </si>
  <si>
    <t>DMA faculative du conjoint</t>
  </si>
  <si>
    <t>DMA faculative des enfants</t>
  </si>
  <si>
    <t>Assurance vie complémentaire</t>
  </si>
  <si>
    <t>Maladies graves de l'adhérent - faculative</t>
  </si>
  <si>
    <t>Maladies graves des enfants - faculative</t>
  </si>
  <si>
    <t>Maladies graves du conjoint - faculative</t>
  </si>
  <si>
    <t>Santé Couple</t>
  </si>
  <si>
    <t>Santé  Famille</t>
  </si>
  <si>
    <t>Voyage Couple</t>
  </si>
  <si>
    <t>Dentaire Couple</t>
  </si>
  <si>
    <t>Programme d'aide aux employés et leurs famille</t>
  </si>
  <si>
    <t>Couverture complémentaire</t>
  </si>
  <si>
    <t>Santé Individuel</t>
  </si>
  <si>
    <t>Voyage Individuel</t>
  </si>
  <si>
    <t>Dentaire Individuel</t>
  </si>
  <si>
    <t>Santé  Monoparentale</t>
  </si>
  <si>
    <t>Voyage Monoparentale</t>
  </si>
  <si>
    <t>Dentaire Monoparentale</t>
  </si>
  <si>
    <t>Voyage Famille</t>
  </si>
  <si>
    <t>Dentaire Famille</t>
  </si>
  <si>
    <t>Invalidité de courte durée</t>
  </si>
  <si>
    <t>TPS / TVH</t>
  </si>
  <si>
    <t>Accès assuré pour régime collectif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</si>
</sst>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00%"/>
    <numFmt numFmtId="165" formatCode="[$-1009]d\-mmm\-yy;@"/>
    <numFmt numFmtId="166" formatCode="mmm\-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222222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Down">
        <bgColor theme="0" tint="-4.9989318521683403E-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/>
    <xf numFmtId="44" fontId="4" fillId="0" borderId="0" xfId="1" applyFont="1"/>
    <xf numFmtId="3" fontId="4" fillId="7" borderId="0" xfId="0" applyNumberFormat="1" applyFont="1" applyFill="1"/>
    <xf numFmtId="44" fontId="5" fillId="3" borderId="0" xfId="1" applyFont="1" applyFill="1"/>
    <xf numFmtId="3" fontId="2" fillId="7" borderId="0" xfId="0" applyNumberFormat="1" applyFont="1" applyFill="1"/>
    <xf numFmtId="44" fontId="5" fillId="4" borderId="0" xfId="1" applyFont="1" applyFill="1"/>
    <xf numFmtId="3" fontId="2" fillId="0" borderId="0" xfId="0" applyNumberFormat="1" applyFont="1"/>
    <xf numFmtId="0" fontId="6" fillId="0" borderId="0" xfId="0" applyFont="1" applyAlignment="1">
      <alignment horizontal="center"/>
    </xf>
    <xf numFmtId="164" fontId="1" fillId="0" borderId="0" xfId="2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2" borderId="0" xfId="3" applyFont="1" applyAlignment="1">
      <alignment horizontal="left" vertical="top" wrapText="1"/>
    </xf>
    <xf numFmtId="44" fontId="2" fillId="2" borderId="0" xfId="3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44" fontId="2" fillId="5" borderId="1" xfId="1" applyFont="1" applyFill="1" applyBorder="1"/>
    <xf numFmtId="165" fontId="9" fillId="6" borderId="0" xfId="0" applyNumberFormat="1" applyFont="1" applyFill="1" applyAlignment="1">
      <alignment horizontal="left"/>
    </xf>
    <xf numFmtId="0" fontId="10" fillId="6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44" fontId="2" fillId="6" borderId="0" xfId="1" applyFont="1" applyFill="1"/>
    <xf numFmtId="44" fontId="7" fillId="6" borderId="0" xfId="1" applyFont="1" applyFill="1"/>
    <xf numFmtId="0" fontId="9" fillId="6" borderId="0" xfId="0" applyFont="1" applyFill="1" applyAlignment="1">
      <alignment horizontal="left"/>
    </xf>
    <xf numFmtId="0" fontId="10" fillId="6" borderId="0" xfId="0" applyFont="1" applyFill="1"/>
    <xf numFmtId="44" fontId="10" fillId="6" borderId="0" xfId="1" applyFont="1" applyFill="1"/>
    <xf numFmtId="166" fontId="9" fillId="6" borderId="0" xfId="0" applyNumberFormat="1" applyFont="1" applyFill="1" applyAlignment="1">
      <alignment horizontal="left"/>
    </xf>
    <xf numFmtId="0" fontId="8" fillId="6" borderId="0" xfId="0" quotePrefix="1" applyFont="1" applyFill="1" applyAlignment="1">
      <alignment horizontal="left"/>
    </xf>
    <xf numFmtId="0" fontId="11" fillId="0" borderId="0" xfId="0" quotePrefix="1" applyFont="1" applyAlignment="1">
      <alignment horizontal="left" vertical="center" indent="15"/>
    </xf>
    <xf numFmtId="0" fontId="11" fillId="0" borderId="0" xfId="0" quotePrefix="1" applyFont="1" applyAlignment="1">
      <alignment horizontal="left"/>
    </xf>
    <xf numFmtId="0" fontId="2" fillId="2" borderId="0" xfId="3" quotePrefix="1" applyFont="1" applyAlignment="1">
      <alignment horizontal="center" vertical="top" wrapText="1"/>
    </xf>
    <xf numFmtId="44" fontId="2" fillId="2" borderId="0" xfId="3" quotePrefix="1" applyNumberFormat="1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wrapText="1"/>
    </xf>
  </cellXfs>
  <cellStyles count="4">
    <cellStyle name="20% - Accent1" xfId="3" builtinId="30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0033CC"/>
      <color rgb="FFC0C0C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1028700</xdr:colOff>
      <xdr:row>3</xdr:row>
      <xdr:rowOff>88107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3876675" cy="56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5</xdr:col>
      <xdr:colOff>427969</xdr:colOff>
      <xdr:row>20</xdr:row>
      <xdr:rowOff>50114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0"/>
          <a:ext cx="4796331" cy="81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25" defaultRowHeight="15" x14ac:dyDescent="0.25"/>
  <cols>
    <col min="1" max="1" width="43.5703125" style="1" customWidth="1"/>
    <col min="2" max="2" width="32.7109375" style="3" bestFit="1" customWidth="1"/>
    <col min="3" max="3" width="17" style="1" customWidth="1"/>
    <col min="4" max="6" width="16.85546875" style="2" customWidth="1"/>
    <col min="7" max="9" width="14.7109375" style="2" customWidth="1"/>
    <col min="10" max="11" width="10.42578125" style="2" customWidth="1"/>
    <col min="12" max="12" width="15.140625" style="2" customWidth="1"/>
    <col min="13" max="13" width="13.85546875" style="2" customWidth="1"/>
    <col min="14" max="16384" width="25" style="1"/>
  </cols>
  <sheetData>
    <row r="1" spans="1:13" s="22" customFormat="1" ht="15.75" x14ac:dyDescent="0.25">
      <c r="B1" s="23"/>
      <c r="D1" s="24"/>
      <c r="E1" s="24"/>
      <c r="F1" s="24"/>
      <c r="G1" s="24"/>
      <c r="H1" s="24"/>
      <c r="I1" s="25"/>
      <c r="J1" s="24"/>
      <c r="K1" s="24"/>
      <c r="L1" s="24"/>
      <c r="M1" s="24"/>
    </row>
    <row r="2" spans="1:13" s="22" customFormat="1" x14ac:dyDescent="0.25">
      <c r="B2" s="23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2" customFormat="1" x14ac:dyDescent="0.25">
      <c r="B3" s="23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22" customFormat="1" ht="18" customHeight="1" x14ac:dyDescent="0.35">
      <c r="B4" s="23"/>
      <c r="C4" s="32"/>
      <c r="D4" s="24"/>
      <c r="E4" s="31"/>
      <c r="F4" s="24"/>
      <c r="G4" s="24"/>
      <c r="H4" s="24"/>
      <c r="I4" s="24"/>
      <c r="J4" s="24"/>
      <c r="K4" s="24"/>
      <c r="L4" s="24"/>
      <c r="M4" s="24"/>
    </row>
    <row r="5" spans="1:13" s="27" customFormat="1" ht="18.75" x14ac:dyDescent="0.3">
      <c r="A5" s="30" t="s">
        <v>28</v>
      </c>
      <c r="B5" s="26" t="s">
        <v>41</v>
      </c>
      <c r="D5" s="28"/>
      <c r="E5" s="28"/>
      <c r="F5" s="28"/>
      <c r="G5" s="28"/>
      <c r="H5" s="28"/>
      <c r="I5" s="28"/>
      <c r="J5" s="28"/>
      <c r="K5" s="28"/>
      <c r="M5" s="28"/>
    </row>
    <row r="6" spans="1:13" s="27" customFormat="1" ht="18.75" x14ac:dyDescent="0.3">
      <c r="A6" s="30" t="s">
        <v>26</v>
      </c>
      <c r="B6" s="26" t="s">
        <v>25</v>
      </c>
      <c r="D6" s="28"/>
      <c r="E6" s="28"/>
      <c r="F6" s="28"/>
      <c r="G6" s="28"/>
      <c r="H6" s="28"/>
      <c r="I6" s="28"/>
      <c r="J6" s="28"/>
      <c r="K6" s="28"/>
      <c r="M6" s="28"/>
    </row>
    <row r="7" spans="1:13" s="27" customFormat="1" ht="18.75" x14ac:dyDescent="0.3">
      <c r="A7" s="30" t="s">
        <v>27</v>
      </c>
      <c r="B7" s="29">
        <v>42887</v>
      </c>
      <c r="C7" s="21"/>
      <c r="E7" s="28"/>
      <c r="F7" s="28"/>
      <c r="G7" s="28"/>
      <c r="H7" s="28"/>
      <c r="I7" s="28"/>
      <c r="J7" s="28"/>
      <c r="K7" s="28"/>
      <c r="M7" s="28"/>
    </row>
    <row r="8" spans="1:13" s="22" customFormat="1" ht="13.5" customHeight="1" x14ac:dyDescent="0.3">
      <c r="B8" s="20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4" customFormat="1" ht="45" x14ac:dyDescent="0.25">
      <c r="A9" s="15" t="s">
        <v>29</v>
      </c>
      <c r="B9" s="33" t="s">
        <v>30</v>
      </c>
      <c r="C9" s="33" t="s">
        <v>31</v>
      </c>
      <c r="D9" s="16" t="s">
        <v>32</v>
      </c>
      <c r="E9" s="34" t="s">
        <v>34</v>
      </c>
      <c r="F9" s="16" t="s">
        <v>33</v>
      </c>
      <c r="G9" s="16" t="s">
        <v>35</v>
      </c>
      <c r="H9" s="16" t="s">
        <v>36</v>
      </c>
      <c r="I9" s="16" t="s">
        <v>37</v>
      </c>
      <c r="J9" s="16" t="s">
        <v>24</v>
      </c>
      <c r="K9" s="34" t="s">
        <v>76</v>
      </c>
      <c r="L9" s="16" t="s">
        <v>38</v>
      </c>
      <c r="M9" s="34" t="s">
        <v>39</v>
      </c>
    </row>
    <row r="10" spans="1:13" x14ac:dyDescent="0.25">
      <c r="A10" s="37" t="s">
        <v>46</v>
      </c>
      <c r="B10" s="17">
        <v>26</v>
      </c>
      <c r="C10" s="5">
        <v>1613000</v>
      </c>
      <c r="D10" s="6">
        <v>240.33</v>
      </c>
      <c r="E10" s="6">
        <v>0</v>
      </c>
      <c r="F10" s="8">
        <f>SUM($D10:$E10)</f>
        <v>240.33</v>
      </c>
      <c r="G10" s="6">
        <v>0</v>
      </c>
      <c r="H10" s="6">
        <v>0</v>
      </c>
      <c r="I10" s="6">
        <v>0</v>
      </c>
      <c r="J10" s="9"/>
      <c r="K10" s="9"/>
      <c r="L10" s="8">
        <f>ROUND(SUM($G10:$K10),2)</f>
        <v>0</v>
      </c>
      <c r="M10" s="10">
        <f>ROUND(+$F10+$L10,2)</f>
        <v>240.33</v>
      </c>
    </row>
    <row r="11" spans="1:13" x14ac:dyDescent="0.25">
      <c r="A11" s="38" t="s">
        <v>47</v>
      </c>
      <c r="B11" s="17">
        <v>19</v>
      </c>
      <c r="C11" s="7"/>
      <c r="D11" s="6">
        <v>51.3</v>
      </c>
      <c r="E11" s="6">
        <v>0</v>
      </c>
      <c r="F11" s="8">
        <f t="shared" ref="F11:F15" si="0">SUM($D11:$E11)</f>
        <v>51.3</v>
      </c>
      <c r="G11" s="6">
        <v>0</v>
      </c>
      <c r="H11" s="6">
        <v>0</v>
      </c>
      <c r="I11" s="6">
        <v>0</v>
      </c>
      <c r="J11" s="9"/>
      <c r="K11" s="9"/>
      <c r="L11" s="8">
        <f t="shared" ref="L11:L46" si="1">ROUND(SUM($G11:$K11),2)</f>
        <v>0</v>
      </c>
      <c r="M11" s="10">
        <f t="shared" ref="M11:M15" si="2">ROUND(+$F11+$L11,2)</f>
        <v>51.3</v>
      </c>
    </row>
    <row r="12" spans="1:13" x14ac:dyDescent="0.25">
      <c r="A12" s="37" t="s">
        <v>48</v>
      </c>
      <c r="B12" s="17">
        <v>26</v>
      </c>
      <c r="C12" s="5">
        <v>1613000</v>
      </c>
      <c r="D12" s="6">
        <v>64.52</v>
      </c>
      <c r="E12" s="6">
        <v>0</v>
      </c>
      <c r="F12" s="8">
        <f t="shared" si="0"/>
        <v>64.52</v>
      </c>
      <c r="G12" s="6">
        <v>0</v>
      </c>
      <c r="H12" s="6">
        <v>0</v>
      </c>
      <c r="I12" s="6">
        <v>0</v>
      </c>
      <c r="J12" s="9"/>
      <c r="K12" s="9"/>
      <c r="L12" s="8">
        <f t="shared" si="1"/>
        <v>0</v>
      </c>
      <c r="M12" s="10">
        <f t="shared" si="2"/>
        <v>64.52</v>
      </c>
    </row>
    <row r="13" spans="1:13" x14ac:dyDescent="0.25">
      <c r="A13" s="37" t="s">
        <v>75</v>
      </c>
      <c r="B13" s="17">
        <v>26</v>
      </c>
      <c r="C13" s="5">
        <v>20591</v>
      </c>
      <c r="D13" s="6">
        <v>1076.92</v>
      </c>
      <c r="E13" s="6">
        <v>0</v>
      </c>
      <c r="F13" s="8">
        <f t="shared" si="0"/>
        <v>1076.92</v>
      </c>
      <c r="G13" s="6">
        <v>0</v>
      </c>
      <c r="H13" s="6">
        <v>0</v>
      </c>
      <c r="I13" s="6">
        <v>0</v>
      </c>
      <c r="J13" s="9"/>
      <c r="K13" s="9"/>
      <c r="L13" s="8">
        <f t="shared" si="1"/>
        <v>0</v>
      </c>
      <c r="M13" s="10">
        <f t="shared" si="2"/>
        <v>1076.92</v>
      </c>
    </row>
    <row r="14" spans="1:13" x14ac:dyDescent="0.25">
      <c r="A14" s="37" t="s">
        <v>49</v>
      </c>
      <c r="B14" s="17">
        <v>26</v>
      </c>
      <c r="C14" s="5">
        <v>88557</v>
      </c>
      <c r="D14" s="6">
        <v>2337.6</v>
      </c>
      <c r="E14" s="6">
        <v>0</v>
      </c>
      <c r="F14" s="8">
        <f t="shared" si="0"/>
        <v>2337.6</v>
      </c>
      <c r="G14" s="6">
        <v>0</v>
      </c>
      <c r="H14" s="6">
        <v>0</v>
      </c>
      <c r="I14" s="6">
        <v>0</v>
      </c>
      <c r="J14" s="9"/>
      <c r="K14" s="9"/>
      <c r="L14" s="8">
        <f t="shared" si="1"/>
        <v>0</v>
      </c>
      <c r="M14" s="10">
        <f t="shared" si="2"/>
        <v>2337.6</v>
      </c>
    </row>
    <row r="15" spans="1:13" x14ac:dyDescent="0.25">
      <c r="A15" s="1" t="s">
        <v>50</v>
      </c>
      <c r="B15" s="17">
        <v>1</v>
      </c>
      <c r="C15" s="5">
        <v>20000</v>
      </c>
      <c r="D15" s="6">
        <v>50</v>
      </c>
      <c r="E15" s="6">
        <v>0</v>
      </c>
      <c r="F15" s="8">
        <f t="shared" si="0"/>
        <v>50</v>
      </c>
      <c r="G15" s="6">
        <v>0</v>
      </c>
      <c r="H15" s="6">
        <v>0</v>
      </c>
      <c r="I15" s="6">
        <v>0</v>
      </c>
      <c r="J15" s="9"/>
      <c r="K15" s="9"/>
      <c r="L15" s="8">
        <f t="shared" si="1"/>
        <v>0</v>
      </c>
      <c r="M15" s="10">
        <f t="shared" si="2"/>
        <v>50</v>
      </c>
    </row>
    <row r="16" spans="1:13" x14ac:dyDescent="0.25">
      <c r="B16" s="17"/>
      <c r="C16" s="11"/>
    </row>
    <row r="17" spans="1:13" x14ac:dyDescent="0.25">
      <c r="A17" s="37" t="s">
        <v>51</v>
      </c>
      <c r="B17" s="17">
        <v>2</v>
      </c>
      <c r="C17" s="5">
        <v>350000</v>
      </c>
      <c r="D17" s="6">
        <v>50000</v>
      </c>
      <c r="E17" s="6">
        <v>0</v>
      </c>
      <c r="F17" s="8">
        <f t="shared" ref="F17:F23" si="3">SUM($D17:$E17)</f>
        <v>50000</v>
      </c>
      <c r="G17" s="6">
        <v>0</v>
      </c>
      <c r="H17" s="6">
        <v>0</v>
      </c>
      <c r="I17" s="6">
        <v>0</v>
      </c>
      <c r="J17" s="9"/>
      <c r="K17" s="9"/>
      <c r="L17" s="8">
        <f t="shared" si="1"/>
        <v>0</v>
      </c>
      <c r="M17" s="10">
        <f t="shared" ref="M17:M23" si="4">ROUND(+$F17+$L17,2)</f>
        <v>50000</v>
      </c>
    </row>
    <row r="18" spans="1:13" x14ac:dyDescent="0.25">
      <c r="A18" s="37" t="s">
        <v>52</v>
      </c>
      <c r="B18" s="17">
        <v>2</v>
      </c>
      <c r="C18" s="5">
        <v>1000</v>
      </c>
      <c r="D18" s="6">
        <v>100</v>
      </c>
      <c r="E18" s="6">
        <v>0</v>
      </c>
      <c r="F18" s="8">
        <f t="shared" si="3"/>
        <v>100</v>
      </c>
      <c r="G18" s="6">
        <v>0</v>
      </c>
      <c r="H18" s="6">
        <v>0</v>
      </c>
      <c r="I18" s="6">
        <v>0</v>
      </c>
      <c r="J18" s="9"/>
      <c r="K18" s="9"/>
      <c r="L18" s="8">
        <f t="shared" si="1"/>
        <v>0</v>
      </c>
      <c r="M18" s="10">
        <f t="shared" si="4"/>
        <v>100</v>
      </c>
    </row>
    <row r="19" spans="1:13" x14ac:dyDescent="0.25">
      <c r="A19" s="37" t="s">
        <v>53</v>
      </c>
      <c r="B19" s="17">
        <v>2</v>
      </c>
      <c r="C19" s="5">
        <v>1000</v>
      </c>
      <c r="D19" s="6">
        <v>100</v>
      </c>
      <c r="E19" s="6">
        <v>0</v>
      </c>
      <c r="F19" s="8">
        <f t="shared" si="3"/>
        <v>100</v>
      </c>
      <c r="G19" s="6">
        <v>0</v>
      </c>
      <c r="H19" s="6">
        <v>0</v>
      </c>
      <c r="I19" s="6">
        <v>0</v>
      </c>
      <c r="J19" s="9"/>
      <c r="K19" s="9"/>
      <c r="L19" s="8">
        <f t="shared" si="1"/>
        <v>0</v>
      </c>
      <c r="M19" s="10">
        <f t="shared" si="4"/>
        <v>100</v>
      </c>
    </row>
    <row r="20" spans="1:13" x14ac:dyDescent="0.25">
      <c r="A20" s="37" t="s">
        <v>54</v>
      </c>
      <c r="B20" s="17">
        <v>2</v>
      </c>
      <c r="C20" s="5">
        <v>1000</v>
      </c>
      <c r="D20" s="6">
        <v>100</v>
      </c>
      <c r="E20" s="6">
        <v>0</v>
      </c>
      <c r="F20" s="8">
        <f t="shared" si="3"/>
        <v>100</v>
      </c>
      <c r="G20" s="6">
        <v>0</v>
      </c>
      <c r="H20" s="6">
        <v>0</v>
      </c>
      <c r="I20" s="6">
        <v>0</v>
      </c>
      <c r="J20" s="9"/>
      <c r="K20" s="9"/>
      <c r="L20" s="8">
        <f t="shared" si="1"/>
        <v>0</v>
      </c>
      <c r="M20" s="10">
        <f t="shared" si="4"/>
        <v>100</v>
      </c>
    </row>
    <row r="21" spans="1:13" x14ac:dyDescent="0.25">
      <c r="A21" s="37" t="s">
        <v>55</v>
      </c>
      <c r="B21" s="17">
        <v>2</v>
      </c>
      <c r="C21" s="5">
        <v>1000</v>
      </c>
      <c r="D21" s="6">
        <v>100</v>
      </c>
      <c r="E21" s="6">
        <v>0</v>
      </c>
      <c r="F21" s="8">
        <f t="shared" si="3"/>
        <v>100</v>
      </c>
      <c r="G21" s="6">
        <v>0</v>
      </c>
      <c r="H21" s="6">
        <v>0</v>
      </c>
      <c r="I21" s="6">
        <v>0</v>
      </c>
      <c r="J21" s="9"/>
      <c r="K21" s="9"/>
      <c r="L21" s="8">
        <f t="shared" si="1"/>
        <v>0</v>
      </c>
      <c r="M21" s="10">
        <f t="shared" si="4"/>
        <v>100</v>
      </c>
    </row>
    <row r="22" spans="1:13" x14ac:dyDescent="0.25">
      <c r="A22" s="37" t="s">
        <v>56</v>
      </c>
      <c r="B22" s="17">
        <v>2</v>
      </c>
      <c r="C22" s="5">
        <v>1000</v>
      </c>
      <c r="D22" s="6">
        <v>100</v>
      </c>
      <c r="E22" s="6">
        <v>0</v>
      </c>
      <c r="F22" s="8">
        <f t="shared" si="3"/>
        <v>100</v>
      </c>
      <c r="G22" s="6">
        <v>0</v>
      </c>
      <c r="H22" s="6">
        <v>0</v>
      </c>
      <c r="I22" s="6">
        <v>0</v>
      </c>
      <c r="J22" s="9"/>
      <c r="K22" s="9"/>
      <c r="L22" s="8">
        <f t="shared" si="1"/>
        <v>0</v>
      </c>
      <c r="M22" s="10">
        <f t="shared" si="4"/>
        <v>100</v>
      </c>
    </row>
    <row r="23" spans="1:13" x14ac:dyDescent="0.25">
      <c r="A23" s="37" t="s">
        <v>57</v>
      </c>
      <c r="B23" s="17">
        <v>2</v>
      </c>
      <c r="C23" s="5">
        <v>1000</v>
      </c>
      <c r="D23" s="6">
        <v>100</v>
      </c>
      <c r="E23" s="6"/>
      <c r="F23" s="8">
        <f t="shared" si="3"/>
        <v>100</v>
      </c>
      <c r="G23" s="6"/>
      <c r="H23" s="6"/>
      <c r="I23" s="6"/>
      <c r="J23" s="9"/>
      <c r="K23" s="9"/>
      <c r="L23" s="8">
        <f t="shared" si="1"/>
        <v>0</v>
      </c>
      <c r="M23" s="10">
        <f t="shared" si="4"/>
        <v>100</v>
      </c>
    </row>
    <row r="24" spans="1:13" x14ac:dyDescent="0.25">
      <c r="B24" s="17"/>
      <c r="C24" s="11"/>
    </row>
    <row r="25" spans="1:13" x14ac:dyDescent="0.25">
      <c r="A25" s="37" t="s">
        <v>58</v>
      </c>
      <c r="B25" s="17">
        <v>1</v>
      </c>
      <c r="C25" s="5">
        <v>1000</v>
      </c>
      <c r="D25" s="6">
        <v>100</v>
      </c>
      <c r="E25" s="6">
        <v>0</v>
      </c>
      <c r="F25" s="8">
        <f t="shared" ref="F25:F27" si="5">SUM($D25:$E25)</f>
        <v>100</v>
      </c>
      <c r="G25" s="6">
        <v>0</v>
      </c>
      <c r="H25" s="6">
        <v>0</v>
      </c>
      <c r="I25" s="6">
        <v>0</v>
      </c>
      <c r="J25" s="9"/>
      <c r="K25" s="9"/>
      <c r="L25" s="8">
        <f t="shared" si="1"/>
        <v>0</v>
      </c>
      <c r="M25" s="10">
        <f>ROUND(+$F25+$L25,2)</f>
        <v>100</v>
      </c>
    </row>
    <row r="26" spans="1:13" x14ac:dyDescent="0.25">
      <c r="A26" s="37" t="s">
        <v>60</v>
      </c>
      <c r="B26" s="17">
        <v>1</v>
      </c>
      <c r="C26" s="5">
        <v>1000</v>
      </c>
      <c r="D26" s="6">
        <v>100</v>
      </c>
      <c r="E26" s="6">
        <v>0</v>
      </c>
      <c r="F26" s="8">
        <f t="shared" si="5"/>
        <v>100</v>
      </c>
      <c r="G26" s="6">
        <v>0</v>
      </c>
      <c r="H26" s="6">
        <v>0</v>
      </c>
      <c r="I26" s="6">
        <v>0</v>
      </c>
      <c r="J26" s="9"/>
      <c r="K26" s="9"/>
      <c r="L26" s="8">
        <f t="shared" si="1"/>
        <v>0</v>
      </c>
      <c r="M26" s="10">
        <f>ROUND(+$F26+$L26,2)</f>
        <v>100</v>
      </c>
    </row>
    <row r="27" spans="1:13" x14ac:dyDescent="0.25">
      <c r="A27" s="37" t="s">
        <v>59</v>
      </c>
      <c r="B27" s="17">
        <v>1</v>
      </c>
      <c r="C27" s="5">
        <v>1000</v>
      </c>
      <c r="D27" s="6">
        <v>100</v>
      </c>
      <c r="E27" s="6">
        <v>0</v>
      </c>
      <c r="F27" s="8">
        <f t="shared" si="5"/>
        <v>100</v>
      </c>
      <c r="G27" s="6">
        <v>0</v>
      </c>
      <c r="H27" s="6">
        <v>0</v>
      </c>
      <c r="I27" s="6">
        <v>0</v>
      </c>
      <c r="J27" s="9"/>
      <c r="K27" s="9"/>
      <c r="L27" s="8">
        <f t="shared" si="1"/>
        <v>0</v>
      </c>
      <c r="M27" s="10">
        <f>ROUND(+$F27+$L27,2)</f>
        <v>100</v>
      </c>
    </row>
    <row r="28" spans="1:13" x14ac:dyDescent="0.25">
      <c r="B28" s="17"/>
    </row>
    <row r="29" spans="1:13" x14ac:dyDescent="0.25">
      <c r="A29" s="37" t="s">
        <v>67</v>
      </c>
      <c r="B29" s="17">
        <v>10</v>
      </c>
      <c r="C29" s="9"/>
      <c r="D29" s="6">
        <v>1304.7</v>
      </c>
      <c r="E29" s="6">
        <v>0</v>
      </c>
      <c r="F29" s="8">
        <f t="shared" ref="F29:F32" si="6">SUM($D29:$E29)</f>
        <v>1304.7</v>
      </c>
      <c r="G29" s="6">
        <v>0</v>
      </c>
      <c r="H29" s="6">
        <v>0</v>
      </c>
      <c r="I29" s="9"/>
      <c r="J29" s="9"/>
      <c r="K29" s="9"/>
      <c r="L29" s="8">
        <f t="shared" si="1"/>
        <v>0</v>
      </c>
      <c r="M29" s="10">
        <f>ROUND(+$F29+$L29,2)</f>
        <v>1304.7</v>
      </c>
    </row>
    <row r="30" spans="1:13" x14ac:dyDescent="0.25">
      <c r="A30" s="37" t="s">
        <v>61</v>
      </c>
      <c r="B30" s="17">
        <v>13</v>
      </c>
      <c r="C30" s="9"/>
      <c r="D30" s="6">
        <v>3879.46</v>
      </c>
      <c r="E30" s="6">
        <v>0</v>
      </c>
      <c r="F30" s="8">
        <f t="shared" si="6"/>
        <v>3879.46</v>
      </c>
      <c r="G30" s="6">
        <v>0</v>
      </c>
      <c r="H30" s="6">
        <v>0</v>
      </c>
      <c r="I30" s="9"/>
      <c r="J30" s="9"/>
      <c r="K30" s="9"/>
      <c r="L30" s="8">
        <f t="shared" si="1"/>
        <v>0</v>
      </c>
      <c r="M30" s="10">
        <f>ROUND(+$F30+$L30,2)</f>
        <v>3879.46</v>
      </c>
    </row>
    <row r="31" spans="1:13" x14ac:dyDescent="0.25">
      <c r="A31" s="37" t="s">
        <v>70</v>
      </c>
      <c r="B31" s="17">
        <v>1</v>
      </c>
      <c r="C31" s="9"/>
      <c r="D31" s="6">
        <v>1</v>
      </c>
      <c r="E31" s="6">
        <v>0</v>
      </c>
      <c r="F31" s="8">
        <f t="shared" si="6"/>
        <v>1</v>
      </c>
      <c r="G31" s="6">
        <v>0</v>
      </c>
      <c r="H31" s="6">
        <v>0</v>
      </c>
      <c r="I31" s="9"/>
      <c r="J31" s="9"/>
      <c r="K31" s="9"/>
      <c r="L31" s="8">
        <f t="shared" si="1"/>
        <v>0</v>
      </c>
      <c r="M31" s="10">
        <f>ROUND(+$F31+$L31,2)</f>
        <v>1</v>
      </c>
    </row>
    <row r="32" spans="1:13" x14ac:dyDescent="0.25">
      <c r="A32" s="37" t="s">
        <v>62</v>
      </c>
      <c r="B32" s="17">
        <v>1</v>
      </c>
      <c r="C32" s="9"/>
      <c r="D32" s="6">
        <v>1</v>
      </c>
      <c r="E32" s="6">
        <v>0</v>
      </c>
      <c r="F32" s="8">
        <f t="shared" si="6"/>
        <v>1</v>
      </c>
      <c r="G32" s="6">
        <v>0</v>
      </c>
      <c r="H32" s="6">
        <v>0</v>
      </c>
      <c r="I32" s="9"/>
      <c r="J32" s="9"/>
      <c r="K32" s="9"/>
      <c r="L32" s="8">
        <f t="shared" si="1"/>
        <v>0</v>
      </c>
      <c r="M32" s="10">
        <f>ROUND(+$F32+$L32,2)</f>
        <v>1</v>
      </c>
    </row>
    <row r="33" spans="1:13" x14ac:dyDescent="0.25">
      <c r="B33" s="17"/>
    </row>
    <row r="34" spans="1:13" x14ac:dyDescent="0.25">
      <c r="A34" s="37" t="s">
        <v>68</v>
      </c>
      <c r="B34" s="17">
        <v>10</v>
      </c>
      <c r="C34" s="9"/>
      <c r="D34" s="6">
        <v>1304.7</v>
      </c>
      <c r="E34" s="6">
        <v>0</v>
      </c>
      <c r="F34" s="8">
        <f t="shared" ref="F34:F37" si="7">SUM($D34:$E34)</f>
        <v>1304.7</v>
      </c>
      <c r="G34" s="6">
        <v>0</v>
      </c>
      <c r="H34" s="6">
        <v>0</v>
      </c>
      <c r="I34" s="9"/>
      <c r="J34" s="9"/>
      <c r="K34" s="9"/>
      <c r="L34" s="8">
        <f t="shared" si="1"/>
        <v>0</v>
      </c>
      <c r="M34" s="10">
        <f>ROUND(+$F34+$L34,2)</f>
        <v>1304.7</v>
      </c>
    </row>
    <row r="35" spans="1:13" x14ac:dyDescent="0.25">
      <c r="A35" s="37" t="s">
        <v>63</v>
      </c>
      <c r="B35" s="17">
        <v>13</v>
      </c>
      <c r="C35" s="9"/>
      <c r="D35" s="6">
        <v>3879.46</v>
      </c>
      <c r="E35" s="6">
        <v>0</v>
      </c>
      <c r="F35" s="8">
        <f t="shared" si="7"/>
        <v>3879.46</v>
      </c>
      <c r="G35" s="6">
        <v>0</v>
      </c>
      <c r="H35" s="6">
        <v>0</v>
      </c>
      <c r="I35" s="9"/>
      <c r="J35" s="9"/>
      <c r="K35" s="9"/>
      <c r="L35" s="8">
        <f t="shared" si="1"/>
        <v>0</v>
      </c>
      <c r="M35" s="10">
        <f>ROUND(+$F35+$L35,2)</f>
        <v>3879.46</v>
      </c>
    </row>
    <row r="36" spans="1:13" x14ac:dyDescent="0.25">
      <c r="A36" s="37" t="s">
        <v>71</v>
      </c>
      <c r="B36" s="17">
        <v>1</v>
      </c>
      <c r="C36" s="9"/>
      <c r="D36" s="6">
        <v>1</v>
      </c>
      <c r="E36" s="6">
        <v>0</v>
      </c>
      <c r="F36" s="8">
        <f t="shared" si="7"/>
        <v>1</v>
      </c>
      <c r="G36" s="6">
        <v>0</v>
      </c>
      <c r="H36" s="6">
        <v>0</v>
      </c>
      <c r="I36" s="9"/>
      <c r="J36" s="9"/>
      <c r="K36" s="9"/>
      <c r="L36" s="8">
        <f t="shared" si="1"/>
        <v>0</v>
      </c>
      <c r="M36" s="10">
        <f>ROUND(+$F36+$L36,2)</f>
        <v>1</v>
      </c>
    </row>
    <row r="37" spans="1:13" x14ac:dyDescent="0.25">
      <c r="A37" s="37" t="s">
        <v>73</v>
      </c>
      <c r="B37" s="17">
        <v>1</v>
      </c>
      <c r="C37" s="9"/>
      <c r="D37" s="6">
        <v>1</v>
      </c>
      <c r="E37" s="6">
        <v>0</v>
      </c>
      <c r="F37" s="8">
        <f t="shared" si="7"/>
        <v>1</v>
      </c>
      <c r="G37" s="6">
        <v>0</v>
      </c>
      <c r="H37" s="6">
        <v>0</v>
      </c>
      <c r="I37" s="9"/>
      <c r="J37" s="9"/>
      <c r="K37" s="9"/>
      <c r="L37" s="8">
        <f>ROUND(SUM($G37:$K37),2)</f>
        <v>0</v>
      </c>
      <c r="M37" s="10">
        <f>ROUND(+$F37+$L37,2)</f>
        <v>1</v>
      </c>
    </row>
    <row r="38" spans="1:13" x14ac:dyDescent="0.25">
      <c r="B38" s="17"/>
    </row>
    <row r="39" spans="1:13" x14ac:dyDescent="0.25">
      <c r="A39" s="37" t="s">
        <v>69</v>
      </c>
      <c r="B39" s="17">
        <v>10</v>
      </c>
      <c r="C39" s="9"/>
      <c r="D39" s="6">
        <v>793.4</v>
      </c>
      <c r="E39" s="6">
        <v>0</v>
      </c>
      <c r="F39" s="8">
        <f t="shared" ref="F39:F42" si="8">SUM($D39:$E39)</f>
        <v>793.4</v>
      </c>
      <c r="G39" s="6">
        <v>0</v>
      </c>
      <c r="H39" s="6">
        <v>0</v>
      </c>
      <c r="I39" s="9"/>
      <c r="J39" s="9"/>
      <c r="K39" s="9"/>
      <c r="L39" s="8">
        <f t="shared" si="1"/>
        <v>0</v>
      </c>
      <c r="M39" s="10">
        <f>ROUND(+$F39+$L39,2)</f>
        <v>793.4</v>
      </c>
    </row>
    <row r="40" spans="1:13" x14ac:dyDescent="0.25">
      <c r="A40" s="37" t="s">
        <v>64</v>
      </c>
      <c r="B40" s="17">
        <v>13</v>
      </c>
      <c r="C40" s="9"/>
      <c r="D40" s="6">
        <v>2734.94</v>
      </c>
      <c r="E40" s="6">
        <v>0</v>
      </c>
      <c r="F40" s="8">
        <f t="shared" si="8"/>
        <v>2734.94</v>
      </c>
      <c r="G40" s="6">
        <v>0</v>
      </c>
      <c r="H40" s="6">
        <v>0</v>
      </c>
      <c r="I40" s="9"/>
      <c r="J40" s="9"/>
      <c r="K40" s="9"/>
      <c r="L40" s="8">
        <f t="shared" si="1"/>
        <v>0</v>
      </c>
      <c r="M40" s="10">
        <f>ROUND(+$F40+$L40,2)</f>
        <v>2734.94</v>
      </c>
    </row>
    <row r="41" spans="1:13" x14ac:dyDescent="0.25">
      <c r="A41" s="37" t="s">
        <v>72</v>
      </c>
      <c r="B41" s="17">
        <v>1</v>
      </c>
      <c r="C41" s="9"/>
      <c r="D41" s="6">
        <v>1</v>
      </c>
      <c r="E41" s="6">
        <v>0</v>
      </c>
      <c r="F41" s="8">
        <f t="shared" si="8"/>
        <v>1</v>
      </c>
      <c r="G41" s="6">
        <v>0</v>
      </c>
      <c r="H41" s="6">
        <v>0</v>
      </c>
      <c r="I41" s="9"/>
      <c r="J41" s="9"/>
      <c r="K41" s="9"/>
      <c r="L41" s="8">
        <f t="shared" si="1"/>
        <v>0</v>
      </c>
      <c r="M41" s="10">
        <f>ROUND(+$F41+$L41,2)</f>
        <v>1</v>
      </c>
    </row>
    <row r="42" spans="1:13" x14ac:dyDescent="0.25">
      <c r="A42" s="37" t="s">
        <v>74</v>
      </c>
      <c r="B42" s="17">
        <v>1</v>
      </c>
      <c r="C42" s="9"/>
      <c r="D42" s="6">
        <v>1</v>
      </c>
      <c r="E42" s="6">
        <v>0</v>
      </c>
      <c r="F42" s="8">
        <f t="shared" si="8"/>
        <v>1</v>
      </c>
      <c r="G42" s="6">
        <v>0</v>
      </c>
      <c r="H42" s="6">
        <v>0</v>
      </c>
      <c r="I42" s="9"/>
      <c r="J42" s="9"/>
      <c r="K42" s="9"/>
      <c r="L42" s="8">
        <f t="shared" si="1"/>
        <v>0</v>
      </c>
      <c r="M42" s="10">
        <f>ROUND(+$F42+$L42,2)</f>
        <v>1</v>
      </c>
    </row>
    <row r="43" spans="1:13" x14ac:dyDescent="0.25">
      <c r="B43" s="17"/>
    </row>
    <row r="44" spans="1:13" x14ac:dyDescent="0.25">
      <c r="A44" s="37" t="s">
        <v>65</v>
      </c>
      <c r="B44" s="17">
        <v>26</v>
      </c>
      <c r="C44" s="9"/>
      <c r="D44" s="6">
        <v>3.25</v>
      </c>
      <c r="E44" s="6">
        <v>0</v>
      </c>
      <c r="F44" s="8">
        <f t="shared" ref="F44:F46" si="9">SUM($D44:$E44)</f>
        <v>3.25</v>
      </c>
      <c r="G44" s="9"/>
      <c r="H44" s="9"/>
      <c r="I44" s="9"/>
      <c r="J44" s="8">
        <f>$F44*SUMIF('Guide de taxes'!$B:$B,'Auto-facturees'!$B$5,'Guide de taxes'!$D:$D)</f>
        <v>0</v>
      </c>
      <c r="K44" s="8">
        <f>$F44*SUMIF('Guide de taxes'!$B:$B,'Auto-facturees'!$B$5,'Guide de taxes'!$E:$E)</f>
        <v>0.48749999999999999</v>
      </c>
      <c r="L44" s="8">
        <f t="shared" si="1"/>
        <v>0.49</v>
      </c>
      <c r="M44" s="10">
        <f>ROUND(+$F44+$L44,2)</f>
        <v>3.74</v>
      </c>
    </row>
    <row r="45" spans="1:13" x14ac:dyDescent="0.25">
      <c r="A45" s="37" t="s">
        <v>66</v>
      </c>
      <c r="B45" s="17">
        <v>1</v>
      </c>
      <c r="C45" s="9"/>
      <c r="D45" s="6">
        <v>0</v>
      </c>
      <c r="E45" s="6">
        <v>0</v>
      </c>
      <c r="F45" s="8">
        <f t="shared" si="9"/>
        <v>0</v>
      </c>
      <c r="G45" s="9"/>
      <c r="H45" s="9"/>
      <c r="I45" s="9"/>
      <c r="J45" s="8">
        <f>$F45*SUMIF('Guide de taxes'!$B:$B,'Auto-facturees'!$B$5,'Guide de taxes'!$D:$D)</f>
        <v>0</v>
      </c>
      <c r="K45" s="8">
        <f>$F45*SUMIF('Guide de taxes'!$B:$B,'Auto-facturees'!$B$5,'Guide de taxes'!$E:$E)</f>
        <v>0</v>
      </c>
      <c r="L45" s="8">
        <f t="shared" si="1"/>
        <v>0</v>
      </c>
      <c r="M45" s="10">
        <f>ROUND(+$F45+$L45,2)</f>
        <v>0</v>
      </c>
    </row>
    <row r="46" spans="1:13" x14ac:dyDescent="0.25">
      <c r="A46" s="37" t="s">
        <v>77</v>
      </c>
      <c r="B46" s="17">
        <v>1</v>
      </c>
      <c r="C46" s="9"/>
      <c r="D46" s="6">
        <v>0</v>
      </c>
      <c r="E46" s="6">
        <v>0</v>
      </c>
      <c r="F46" s="8">
        <f t="shared" si="9"/>
        <v>0</v>
      </c>
      <c r="G46" s="9"/>
      <c r="H46" s="9"/>
      <c r="I46" s="9"/>
      <c r="J46" s="8">
        <f>$F46*SUMIF('Guide de taxes'!$B:$B,'Auto-facturees'!$B$5,'Guide de taxes'!$D:$D)</f>
        <v>0</v>
      </c>
      <c r="K46" s="8">
        <f>$F46*SUMIF('Guide de taxes'!$B:$B,'Auto-facturees'!$B$5,'Guide de taxes'!$E:$E)</f>
        <v>0</v>
      </c>
      <c r="L46" s="8">
        <f t="shared" si="1"/>
        <v>0</v>
      </c>
      <c r="M46" s="10">
        <f>ROUND(+$F46+$L46,2)</f>
        <v>0</v>
      </c>
    </row>
    <row r="47" spans="1:13" x14ac:dyDescent="0.25">
      <c r="B47" s="17"/>
    </row>
    <row r="48" spans="1:13" ht="15.75" thickBot="1" x14ac:dyDescent="0.3">
      <c r="B48" s="18">
        <f t="shared" ref="B48:M48" si="10">SUM(B10:B47)</f>
        <v>244</v>
      </c>
      <c r="C48" s="18">
        <f t="shared" si="10"/>
        <v>3714148</v>
      </c>
      <c r="D48" s="19">
        <f t="shared" si="10"/>
        <v>68626.579999999987</v>
      </c>
      <c r="E48" s="19">
        <f t="shared" si="10"/>
        <v>0</v>
      </c>
      <c r="F48" s="19">
        <f t="shared" si="10"/>
        <v>68626.579999999987</v>
      </c>
      <c r="G48" s="19">
        <f t="shared" si="10"/>
        <v>0</v>
      </c>
      <c r="H48" s="19">
        <f t="shared" si="10"/>
        <v>0</v>
      </c>
      <c r="I48" s="19">
        <f t="shared" si="10"/>
        <v>0</v>
      </c>
      <c r="J48" s="19">
        <f t="shared" si="10"/>
        <v>0</v>
      </c>
      <c r="K48" s="19">
        <f t="shared" si="10"/>
        <v>0.48749999999999999</v>
      </c>
      <c r="L48" s="19">
        <f t="shared" si="10"/>
        <v>0.49</v>
      </c>
      <c r="M48" s="19">
        <f t="shared" si="10"/>
        <v>68627.069999999992</v>
      </c>
    </row>
  </sheetData>
  <printOptions horizontalCentered="1"/>
  <pageMargins left="0.19685039370078741" right="0.19685039370078741" top="0.39370078740157483" bottom="0.74803149606299213" header="0" footer="0"/>
  <pageSetup scale="5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'Guide de taxes'!$B$2:$B$14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4"/>
  <sheetViews>
    <sheetView zoomScale="120" zoomScaleNormal="120" workbookViewId="0">
      <selection sqref="A1:B1"/>
    </sheetView>
  </sheetViews>
  <sheetFormatPr defaultRowHeight="15" x14ac:dyDescent="0.25"/>
  <cols>
    <col min="1" max="1" width="9.7109375" style="3" customWidth="1"/>
    <col min="2" max="2" width="29.28515625" style="3" bestFit="1" customWidth="1"/>
    <col min="3" max="3" width="8.5703125" style="3" bestFit="1" customWidth="1"/>
    <col min="4" max="4" width="9.28515625" style="3" customWidth="1"/>
    <col min="5" max="5" width="8.7109375" style="3" bestFit="1" customWidth="1"/>
    <col min="9" max="9" width="29.28515625" bestFit="1" customWidth="1"/>
  </cols>
  <sheetData>
    <row r="1" spans="1:6" x14ac:dyDescent="0.25">
      <c r="A1" s="35" t="s">
        <v>1</v>
      </c>
      <c r="B1" s="35"/>
      <c r="C1" s="12" t="s">
        <v>4</v>
      </c>
      <c r="D1" s="12" t="s">
        <v>24</v>
      </c>
      <c r="E1" s="12" t="s">
        <v>5</v>
      </c>
    </row>
    <row r="2" spans="1:6" x14ac:dyDescent="0.25">
      <c r="A2" t="s">
        <v>6</v>
      </c>
      <c r="B2" t="s">
        <v>7</v>
      </c>
      <c r="C2" s="13">
        <v>0</v>
      </c>
      <c r="D2" s="13"/>
      <c r="E2" s="13">
        <v>0</v>
      </c>
    </row>
    <row r="3" spans="1:6" x14ac:dyDescent="0.25">
      <c r="A3" t="s">
        <v>8</v>
      </c>
      <c r="B3" t="s">
        <v>40</v>
      </c>
      <c r="C3" s="13">
        <v>0</v>
      </c>
      <c r="D3" s="13"/>
      <c r="E3" s="13">
        <v>0</v>
      </c>
    </row>
    <row r="4" spans="1:6" x14ac:dyDescent="0.25">
      <c r="A4" t="s">
        <v>9</v>
      </c>
      <c r="B4" t="s">
        <v>3</v>
      </c>
      <c r="C4" s="13">
        <v>0.08</v>
      </c>
      <c r="D4" s="13"/>
      <c r="E4" s="13">
        <v>0</v>
      </c>
    </row>
    <row r="5" spans="1:6" x14ac:dyDescent="0.25">
      <c r="A5" t="s">
        <v>10</v>
      </c>
      <c r="B5" s="36" t="s">
        <v>41</v>
      </c>
      <c r="C5" s="13">
        <v>0</v>
      </c>
      <c r="D5" s="13"/>
      <c r="E5" s="13">
        <v>0.15</v>
      </c>
    </row>
    <row r="6" spans="1:6" x14ac:dyDescent="0.25">
      <c r="A6" t="s">
        <v>11</v>
      </c>
      <c r="B6" t="s">
        <v>42</v>
      </c>
      <c r="C6" s="13">
        <v>0</v>
      </c>
      <c r="D6" s="13"/>
      <c r="E6" s="13">
        <v>0.15</v>
      </c>
    </row>
    <row r="7" spans="1:6" x14ac:dyDescent="0.25">
      <c r="A7" t="s">
        <v>12</v>
      </c>
      <c r="B7" s="36" t="s">
        <v>43</v>
      </c>
      <c r="C7" s="13">
        <v>0</v>
      </c>
      <c r="D7" s="13"/>
      <c r="E7" s="13">
        <v>0.15</v>
      </c>
    </row>
    <row r="8" spans="1:6" x14ac:dyDescent="0.25">
      <c r="A8" t="s">
        <v>13</v>
      </c>
      <c r="B8" t="s">
        <v>44</v>
      </c>
      <c r="C8" s="13">
        <v>0</v>
      </c>
      <c r="D8" s="13"/>
      <c r="E8" s="13">
        <v>0</v>
      </c>
    </row>
    <row r="9" spans="1:6" x14ac:dyDescent="0.25">
      <c r="A9" t="s">
        <v>14</v>
      </c>
      <c r="B9" t="s">
        <v>15</v>
      </c>
      <c r="C9" s="13">
        <v>0</v>
      </c>
      <c r="D9" s="13"/>
      <c r="E9" s="13">
        <v>0</v>
      </c>
    </row>
    <row r="10" spans="1:6" x14ac:dyDescent="0.25">
      <c r="A10" t="s">
        <v>16</v>
      </c>
      <c r="B10" t="s">
        <v>0</v>
      </c>
      <c r="C10" s="13">
        <v>0.08</v>
      </c>
      <c r="D10" s="13"/>
      <c r="E10" s="13">
        <v>0.13</v>
      </c>
    </row>
    <row r="11" spans="1:6" x14ac:dyDescent="0.25">
      <c r="A11" t="s">
        <v>17</v>
      </c>
      <c r="B11" t="s">
        <v>45</v>
      </c>
      <c r="C11" s="13">
        <v>0</v>
      </c>
      <c r="D11" s="13"/>
      <c r="E11" s="13">
        <v>0.15</v>
      </c>
    </row>
    <row r="12" spans="1:6" x14ac:dyDescent="0.25">
      <c r="A12" t="s">
        <v>18</v>
      </c>
      <c r="B12" t="s">
        <v>2</v>
      </c>
      <c r="C12" s="13">
        <v>0.09</v>
      </c>
      <c r="D12" s="13">
        <v>9.9750000000000005E-2</v>
      </c>
      <c r="E12" s="13">
        <v>0.05</v>
      </c>
      <c r="F12" s="4" t="s">
        <v>23</v>
      </c>
    </row>
    <row r="13" spans="1:6" x14ac:dyDescent="0.25">
      <c r="A13" t="s">
        <v>19</v>
      </c>
      <c r="B13" t="s">
        <v>20</v>
      </c>
      <c r="C13" s="13">
        <v>0.06</v>
      </c>
      <c r="D13" s="13"/>
      <c r="E13" s="13">
        <v>0</v>
      </c>
    </row>
    <row r="14" spans="1:6" x14ac:dyDescent="0.25">
      <c r="A14" t="s">
        <v>21</v>
      </c>
      <c r="B14" t="s">
        <v>22</v>
      </c>
      <c r="C14" s="13">
        <v>0</v>
      </c>
      <c r="D14" s="13"/>
      <c r="E14" s="13">
        <v>0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Auto-facturees</vt:lpstr>
      <vt:lpstr>Guide de taxes</vt:lpstr>
    </vt:vector>
  </TitlesOfParts>
  <Company>Medavie Blue Cross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Craib, Candace</dc:creator>
  <cp:lastModifiedBy>Gould, Linda</cp:lastModifiedBy>
  <cp:lastPrinted>2017-05-26T15:50:16Z</cp:lastPrinted>
  <dcterms:created xsi:type="dcterms:W3CDTF">2017-05-26T14:02:08Z</dcterms:created>
  <dcterms:modified xsi:type="dcterms:W3CDTF">2017-11-16T19:50:31Z</dcterms:modified>
</cp:coreProperties>
</file>